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3" i="1" l="1"/>
  <c r="E13" i="1" s="1"/>
  <c r="E12" i="1" s="1"/>
  <c r="D33" i="1"/>
  <c r="C33" i="1"/>
  <c r="E30" i="1"/>
  <c r="D30" i="1"/>
  <c r="D13" i="1" s="1"/>
  <c r="D12" i="1" s="1"/>
  <c r="C30" i="1"/>
  <c r="E29" i="1"/>
  <c r="D29" i="1"/>
  <c r="C29" i="1"/>
  <c r="E28" i="1"/>
  <c r="D28" i="1"/>
  <c r="C28" i="1"/>
  <c r="E25" i="1"/>
  <c r="D25" i="1"/>
  <c r="C25" i="1"/>
  <c r="E22" i="1"/>
  <c r="D22" i="1"/>
  <c r="C22" i="1"/>
  <c r="E19" i="1"/>
  <c r="D19" i="1"/>
  <c r="C19" i="1"/>
  <c r="E15" i="1"/>
  <c r="D15" i="1"/>
  <c r="C15" i="1"/>
  <c r="C13" i="1" s="1"/>
  <c r="C12" i="1" s="1"/>
</calcChain>
</file>

<file path=xl/sharedStrings.xml><?xml version="1.0" encoding="utf-8"?>
<sst xmlns="http://schemas.openxmlformats.org/spreadsheetml/2006/main" count="55" uniqueCount="32">
  <si>
    <t>Основные показатели финансовой деятельности организации образования</t>
  </si>
  <si>
    <r>
      <t xml:space="preserve">по состоянию на </t>
    </r>
    <r>
      <rPr>
        <b/>
        <u/>
        <sz val="16"/>
        <color theme="1"/>
        <rFont val="Arial Narrow"/>
        <family val="2"/>
        <charset val="204"/>
      </rPr>
      <t>01 апреля 2019 года</t>
    </r>
  </si>
  <si>
    <t>ГККП "Индустриально-технический колледж, г.Степногорск" при управлении образования Акмолинской области</t>
  </si>
  <si>
    <t>(наименование организации образования)</t>
  </si>
  <si>
    <t xml:space="preserve">Периодичность: ежеквартально
</t>
  </si>
  <si>
    <t xml:space="preserve">Техническое и профессиональное образование </t>
  </si>
  <si>
    <t>ед. изм.</t>
  </si>
  <si>
    <t>2019 год</t>
  </si>
  <si>
    <t>годовой план</t>
  </si>
  <si>
    <t>план на период</t>
  </si>
  <si>
    <t>факт</t>
  </si>
  <si>
    <t>1. Среднегодовой контингент обучающиеся</t>
  </si>
  <si>
    <t>чел.</t>
  </si>
  <si>
    <t>средний расход на 1-го обучающегося</t>
  </si>
  <si>
    <t>тыс. тенге</t>
  </si>
  <si>
    <t>2. Всего расходы, тыс.тенге</t>
  </si>
  <si>
    <t>в том числе:</t>
  </si>
  <si>
    <t>3. Фонд заработной платы</t>
  </si>
  <si>
    <t>из них:</t>
  </si>
  <si>
    <t>3.1. Адмиистративный персонал</t>
  </si>
  <si>
    <t>штатная численность</t>
  </si>
  <si>
    <t>единиц</t>
  </si>
  <si>
    <t>среднемесячная заработная плата 1 ед.</t>
  </si>
  <si>
    <t>тенге</t>
  </si>
  <si>
    <t>3.2. Основной пересонал - ППС</t>
  </si>
  <si>
    <t>3.3. Мастер производственного обучения</t>
  </si>
  <si>
    <t>3.4. Вспомогательный и технический персонал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</si>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</sst>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b/>
      <u/>
      <sz val="16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164" fontId="7" fillId="2" borderId="3" xfId="0" applyNumberFormat="1" applyFont="1" applyFill="1" applyBorder="1"/>
    <xf numFmtId="0" fontId="8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0" xfId="0" applyNumberFormat="1" applyFont="1"/>
    <xf numFmtId="0" fontId="2" fillId="0" borderId="3" xfId="0" applyFont="1" applyBorder="1"/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J7" sqref="J7"/>
    </sheetView>
  </sheetViews>
  <sheetFormatPr defaultRowHeight="20.25" x14ac:dyDescent="0.3"/>
  <cols>
    <col min="1" max="1" width="69.42578125" style="2" customWidth="1"/>
    <col min="2" max="2" width="9.140625" style="4"/>
    <col min="3" max="6" width="12" style="2" customWidth="1"/>
  </cols>
  <sheetData>
    <row r="1" spans="1:6" x14ac:dyDescent="0.3">
      <c r="A1" s="1" t="s">
        <v>0</v>
      </c>
      <c r="B1" s="1"/>
      <c r="C1" s="1"/>
      <c r="D1" s="1"/>
      <c r="E1" s="1"/>
    </row>
    <row r="2" spans="1:6" x14ac:dyDescent="0.3">
      <c r="A2" s="1" t="s">
        <v>1</v>
      </c>
      <c r="B2" s="1"/>
      <c r="C2" s="1"/>
      <c r="D2" s="1"/>
      <c r="E2" s="1"/>
    </row>
    <row r="3" spans="1:6" x14ac:dyDescent="0.3">
      <c r="A3" s="3"/>
    </row>
    <row r="4" spans="1:6" x14ac:dyDescent="0.3">
      <c r="A4" s="5" t="s">
        <v>2</v>
      </c>
      <c r="B4" s="5"/>
      <c r="C4" s="5"/>
      <c r="D4" s="5"/>
      <c r="E4" s="5"/>
    </row>
    <row r="5" spans="1:6" x14ac:dyDescent="0.3">
      <c r="A5" s="6" t="s">
        <v>3</v>
      </c>
      <c r="B5" s="6"/>
      <c r="C5" s="6"/>
      <c r="D5" s="6"/>
      <c r="E5" s="6"/>
    </row>
    <row r="6" spans="1:6" x14ac:dyDescent="0.3">
      <c r="A6" s="7"/>
    </row>
    <row r="7" spans="1:6" ht="36.75" x14ac:dyDescent="0.3">
      <c r="A7" s="8" t="s">
        <v>4</v>
      </c>
    </row>
    <row r="8" spans="1:6" x14ac:dyDescent="0.3">
      <c r="A8" s="3"/>
    </row>
    <row r="9" spans="1:6" x14ac:dyDescent="0.3">
      <c r="A9" s="9" t="s">
        <v>5</v>
      </c>
      <c r="B9" s="10" t="s">
        <v>6</v>
      </c>
      <c r="C9" s="9" t="s">
        <v>7</v>
      </c>
      <c r="D9" s="9"/>
      <c r="E9" s="9"/>
    </row>
    <row r="10" spans="1:6" ht="40.5" x14ac:dyDescent="0.3">
      <c r="A10" s="9"/>
      <c r="B10" s="10"/>
      <c r="C10" s="11" t="s">
        <v>8</v>
      </c>
      <c r="D10" s="11" t="s">
        <v>9</v>
      </c>
      <c r="E10" s="12" t="s">
        <v>10</v>
      </c>
    </row>
    <row r="11" spans="1:6" x14ac:dyDescent="0.3">
      <c r="A11" s="13" t="s">
        <v>11</v>
      </c>
      <c r="B11" s="14" t="s">
        <v>12</v>
      </c>
      <c r="C11" s="15">
        <v>516</v>
      </c>
      <c r="D11" s="15">
        <v>445</v>
      </c>
      <c r="E11" s="15">
        <v>445</v>
      </c>
    </row>
    <row r="12" spans="1:6" ht="25.5" x14ac:dyDescent="0.3">
      <c r="A12" s="16" t="s">
        <v>13</v>
      </c>
      <c r="B12" s="14" t="s">
        <v>14</v>
      </c>
      <c r="C12" s="15">
        <f>C13/C11</f>
        <v>638.28294573643416</v>
      </c>
      <c r="D12" s="15">
        <f>D13/D11*3</f>
        <v>569.4606741573034</v>
      </c>
      <c r="E12" s="15">
        <f>E13/E11*3</f>
        <v>569.4606741573034</v>
      </c>
    </row>
    <row r="13" spans="1:6" ht="25.5" x14ac:dyDescent="0.3">
      <c r="A13" s="13" t="s">
        <v>15</v>
      </c>
      <c r="B13" s="14" t="s">
        <v>14</v>
      </c>
      <c r="C13" s="15">
        <f>C15+C29+C30+C31+C32+C33</f>
        <v>329354</v>
      </c>
      <c r="D13" s="15">
        <f>D15+D29+D30+D31+D32+D33</f>
        <v>84470</v>
      </c>
      <c r="E13" s="15">
        <f>E15+E29+E30+E31+E32+E33</f>
        <v>84470</v>
      </c>
    </row>
    <row r="14" spans="1:6" x14ac:dyDescent="0.3">
      <c r="A14" s="17" t="s">
        <v>16</v>
      </c>
      <c r="B14" s="18"/>
      <c r="C14" s="15"/>
      <c r="D14" s="15"/>
      <c r="E14" s="15"/>
    </row>
    <row r="15" spans="1:6" ht="25.5" x14ac:dyDescent="0.3">
      <c r="A15" s="13" t="s">
        <v>17</v>
      </c>
      <c r="B15" s="14" t="s">
        <v>14</v>
      </c>
      <c r="C15" s="15">
        <f>C17+C20+C23+C26+10000</f>
        <v>188532</v>
      </c>
      <c r="D15" s="15">
        <f>D17+D20+D23+D26</f>
        <v>46800</v>
      </c>
      <c r="E15" s="15">
        <f>E17+E20+E23+E26</f>
        <v>46800</v>
      </c>
      <c r="F15" s="19"/>
    </row>
    <row r="16" spans="1:6" x14ac:dyDescent="0.3">
      <c r="A16" s="17" t="s">
        <v>18</v>
      </c>
      <c r="B16" s="18"/>
      <c r="C16" s="15"/>
      <c r="D16" s="15"/>
      <c r="E16" s="15"/>
    </row>
    <row r="17" spans="1:5" ht="25.5" x14ac:dyDescent="0.3">
      <c r="A17" s="20" t="s">
        <v>19</v>
      </c>
      <c r="B17" s="14" t="s">
        <v>14</v>
      </c>
      <c r="C17" s="15">
        <v>11703.6</v>
      </c>
      <c r="D17" s="15">
        <v>3025.9</v>
      </c>
      <c r="E17" s="15">
        <v>3025.9</v>
      </c>
    </row>
    <row r="18" spans="1:5" x14ac:dyDescent="0.3">
      <c r="A18" s="16" t="s">
        <v>20</v>
      </c>
      <c r="B18" s="21" t="s">
        <v>21</v>
      </c>
      <c r="C18" s="15">
        <v>9</v>
      </c>
      <c r="D18" s="15">
        <v>9</v>
      </c>
      <c r="E18" s="15">
        <v>9</v>
      </c>
    </row>
    <row r="19" spans="1:5" x14ac:dyDescent="0.3">
      <c r="A19" s="16" t="s">
        <v>22</v>
      </c>
      <c r="B19" s="14" t="s">
        <v>23</v>
      </c>
      <c r="C19" s="15">
        <f>C17/C18/12</f>
        <v>108.36666666666667</v>
      </c>
      <c r="D19" s="15">
        <f>D17/D18/3</f>
        <v>112.07037037037037</v>
      </c>
      <c r="E19" s="15">
        <f>E17/E18/3</f>
        <v>112.07037037037037</v>
      </c>
    </row>
    <row r="20" spans="1:5" ht="25.5" x14ac:dyDescent="0.3">
      <c r="A20" s="20" t="s">
        <v>24</v>
      </c>
      <c r="B20" s="14" t="s">
        <v>14</v>
      </c>
      <c r="C20" s="15">
        <v>44883.199999999997</v>
      </c>
      <c r="D20" s="15">
        <v>12220.8</v>
      </c>
      <c r="E20" s="15">
        <v>12220.8</v>
      </c>
    </row>
    <row r="21" spans="1:5" x14ac:dyDescent="0.3">
      <c r="A21" s="16" t="s">
        <v>20</v>
      </c>
      <c r="B21" s="21" t="s">
        <v>21</v>
      </c>
      <c r="C21" s="15">
        <v>41.33</v>
      </c>
      <c r="D21" s="15">
        <v>41.33</v>
      </c>
      <c r="E21" s="15">
        <v>41.33</v>
      </c>
    </row>
    <row r="22" spans="1:5" x14ac:dyDescent="0.3">
      <c r="A22" s="16" t="s">
        <v>22</v>
      </c>
      <c r="B22" s="14" t="s">
        <v>23</v>
      </c>
      <c r="C22" s="15">
        <f>C20/C21/12</f>
        <v>90.497620775869009</v>
      </c>
      <c r="D22" s="15">
        <f>D20/D21/3</f>
        <v>98.56278732155819</v>
      </c>
      <c r="E22" s="15">
        <f>E20/E21/3</f>
        <v>98.56278732155819</v>
      </c>
    </row>
    <row r="23" spans="1:5" ht="25.5" x14ac:dyDescent="0.3">
      <c r="A23" s="22" t="s">
        <v>25</v>
      </c>
      <c r="B23" s="14" t="s">
        <v>14</v>
      </c>
      <c r="C23" s="15">
        <v>49874.6</v>
      </c>
      <c r="D23" s="15">
        <v>13468.6</v>
      </c>
      <c r="E23" s="15">
        <v>13468.6</v>
      </c>
    </row>
    <row r="24" spans="1:5" x14ac:dyDescent="0.3">
      <c r="A24" s="16" t="s">
        <v>20</v>
      </c>
      <c r="B24" s="21" t="s">
        <v>21</v>
      </c>
      <c r="C24" s="15">
        <v>44</v>
      </c>
      <c r="D24" s="15">
        <v>44</v>
      </c>
      <c r="E24" s="15">
        <v>44</v>
      </c>
    </row>
    <row r="25" spans="1:5" x14ac:dyDescent="0.3">
      <c r="A25" s="16" t="s">
        <v>22</v>
      </c>
      <c r="B25" s="14" t="s">
        <v>23</v>
      </c>
      <c r="C25" s="15">
        <f>C23/C24/12</f>
        <v>94.459469696969691</v>
      </c>
      <c r="D25" s="15">
        <f>D23/D24/3</f>
        <v>102.0348484848485</v>
      </c>
      <c r="E25" s="15">
        <f>E23/E24/3</f>
        <v>102.0348484848485</v>
      </c>
    </row>
    <row r="26" spans="1:5" ht="25.5" x14ac:dyDescent="0.3">
      <c r="A26" s="20" t="s">
        <v>26</v>
      </c>
      <c r="B26" s="14" t="s">
        <v>14</v>
      </c>
      <c r="C26" s="15">
        <v>72070.600000000006</v>
      </c>
      <c r="D26" s="15">
        <v>18084.7</v>
      </c>
      <c r="E26" s="15">
        <v>18084.7</v>
      </c>
    </row>
    <row r="27" spans="1:5" x14ac:dyDescent="0.3">
      <c r="A27" s="16" t="s">
        <v>20</v>
      </c>
      <c r="B27" s="21" t="s">
        <v>21</v>
      </c>
      <c r="C27" s="15">
        <v>127.5</v>
      </c>
      <c r="D27" s="15">
        <v>127.5</v>
      </c>
      <c r="E27" s="15">
        <v>127.5</v>
      </c>
    </row>
    <row r="28" spans="1:5" x14ac:dyDescent="0.3">
      <c r="A28" s="16" t="s">
        <v>22</v>
      </c>
      <c r="B28" s="14" t="s">
        <v>23</v>
      </c>
      <c r="C28" s="15">
        <f>C26/C27/12</f>
        <v>47.104967320261437</v>
      </c>
      <c r="D28" s="15">
        <f>D26/D27/3</f>
        <v>47.2802614379085</v>
      </c>
      <c r="E28" s="15">
        <f>E26/E27/3</f>
        <v>47.2802614379085</v>
      </c>
    </row>
    <row r="29" spans="1:5" ht="25.5" x14ac:dyDescent="0.3">
      <c r="A29" s="13" t="s">
        <v>27</v>
      </c>
      <c r="B29" s="14" t="s">
        <v>14</v>
      </c>
      <c r="C29" s="15">
        <f>9641+5624+257+2678</f>
        <v>18200</v>
      </c>
      <c r="D29" s="15">
        <f>2526+1476+20+630</f>
        <v>4652</v>
      </c>
      <c r="E29" s="15">
        <f>2526+1476+20+630</f>
        <v>4652</v>
      </c>
    </row>
    <row r="30" spans="1:5" ht="36.75" x14ac:dyDescent="0.3">
      <c r="A30" s="23" t="s">
        <v>28</v>
      </c>
      <c r="B30" s="14" t="s">
        <v>14</v>
      </c>
      <c r="C30" s="15">
        <f>24477+2006+916.8</f>
        <v>27399.8</v>
      </c>
      <c r="D30" s="15">
        <f>11000+500+392</f>
        <v>11892</v>
      </c>
      <c r="E30" s="15">
        <f>11000+500+392</f>
        <v>11892</v>
      </c>
    </row>
    <row r="31" spans="1:5" ht="25.5" x14ac:dyDescent="0.3">
      <c r="A31" s="23" t="s">
        <v>29</v>
      </c>
      <c r="B31" s="14" t="s">
        <v>14</v>
      </c>
      <c r="C31" s="15">
        <v>2103.5</v>
      </c>
      <c r="D31" s="15">
        <v>2103.5</v>
      </c>
      <c r="E31" s="15">
        <v>2103.5</v>
      </c>
    </row>
    <row r="32" spans="1:5" ht="36.75" x14ac:dyDescent="0.3">
      <c r="A32" s="23" t="s">
        <v>30</v>
      </c>
      <c r="B32" s="14" t="s">
        <v>14</v>
      </c>
      <c r="C32" s="15">
        <v>0</v>
      </c>
      <c r="D32" s="15">
        <v>0</v>
      </c>
      <c r="E32" s="15">
        <v>0</v>
      </c>
    </row>
    <row r="33" spans="1:5" ht="52.5" x14ac:dyDescent="0.3">
      <c r="A33" s="23" t="s">
        <v>31</v>
      </c>
      <c r="B33" s="14" t="s">
        <v>14</v>
      </c>
      <c r="C33" s="15">
        <f>19487+414+2509+14487+1591+3358+1053+45216+7107.2-2103.5</f>
        <v>93118.7</v>
      </c>
      <c r="D33" s="15">
        <f>21126-2103.5</f>
        <v>19022.5</v>
      </c>
      <c r="E33" s="15">
        <f>21126-2103.5</f>
        <v>19022.5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2019-04-08T02:52:12Z</dcterms:modified>
</cp:coreProperties>
</file>